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200" windowHeight="10995"/>
  </bookViews>
  <sheets>
    <sheet name="Reporte de Formatos" sheetId="1" r:id="rId1"/>
    <sheet name="Tabla_339013" sheetId="2" r:id="rId2"/>
  </sheets>
  <calcPr calcId="124519"/>
</workbook>
</file>

<file path=xl/calcChain.xml><?xml version="1.0" encoding="utf-8"?>
<calcChain xmlns="http://schemas.openxmlformats.org/spreadsheetml/2006/main">
  <c r="H75" i="2"/>
  <c r="H72"/>
  <c r="H77" s="1"/>
  <c r="H58"/>
  <c r="H49"/>
  <c r="H45"/>
  <c r="H40"/>
  <c r="H34"/>
  <c r="H31"/>
  <c r="H27"/>
  <c r="H25"/>
  <c r="H17"/>
  <c r="H9"/>
  <c r="H5"/>
  <c r="G40"/>
  <c r="G31"/>
  <c r="G9"/>
  <c r="G17"/>
  <c r="D77" l="1"/>
  <c r="D49" l="1"/>
  <c r="D27"/>
  <c r="D17"/>
  <c r="G75"/>
  <c r="G72" l="1"/>
  <c r="G77" s="1"/>
  <c r="G49" l="1"/>
  <c r="G58"/>
  <c r="G45"/>
  <c r="D40"/>
  <c r="G34"/>
  <c r="G27"/>
  <c r="G25"/>
  <c r="D34"/>
  <c r="D31"/>
  <c r="D25"/>
  <c r="G5"/>
  <c r="D45" l="1"/>
  <c r="D9"/>
  <c r="D7"/>
  <c r="D4" s="1"/>
</calcChain>
</file>

<file path=xl/sharedStrings.xml><?xml version="1.0" encoding="utf-8"?>
<sst xmlns="http://schemas.openxmlformats.org/spreadsheetml/2006/main" count="192" uniqueCount="174">
  <si>
    <t>43588</t>
  </si>
  <si>
    <t>TÍTULO</t>
  </si>
  <si>
    <t>NOMBRE CORTO</t>
  </si>
  <si>
    <t>DESCRIPCIÓN</t>
  </si>
  <si>
    <t>Presupuesto asignado_Ejercicio de los egresos presupuestarios</t>
  </si>
  <si>
    <t>LETAIPA77FXXIB 2018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</si>
  <si>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</si>
  <si>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</si>
  <si>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</si>
  <si>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</si>
  <si>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</si>
  <si>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</si>
  <si>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</si>
  <si>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</si>
  <si>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339004</t>
  </si>
  <si>
    <t>339010</t>
  </si>
  <si>
    <t>339009</t>
  </si>
  <si>
    <t>339013</t>
  </si>
  <si>
    <t>339008</t>
  </si>
  <si>
    <t>339012</t>
  </si>
  <si>
    <t>339005</t>
  </si>
  <si>
    <t>339007</t>
  </si>
  <si>
    <t>339011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</si>
  <si>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</si>
  <si>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</si>
  <si>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</si>
  <si>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</si>
  <si>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Tabla_339013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</si>
  <si>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</si>
  <si>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</si>
  <si>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</si>
  <si>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</si>
  <si>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</si>
  <si>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</si>
  <si>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43833</t>
  </si>
  <si>
    <t>43834</t>
  </si>
  <si>
    <t>43835</t>
  </si>
  <si>
    <t>43836</t>
  </si>
  <si>
    <t>43837</t>
  </si>
  <si>
    <t>43838</t>
  </si>
  <si>
    <t>43839</t>
  </si>
  <si>
    <t>43840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</si>
  <si>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</si>
  <si>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</si>
  <si>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</si>
  <si>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</si>
  <si>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</si>
  <si>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</si>
  <si>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</si>
  <si>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</si>
  <si>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</si>
  <si>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6100-100-027-000</t>
  </si>
  <si>
    <t>APOYOS DE CARÁCTER SOCIAL</t>
  </si>
  <si>
    <t>6500-000-000-000</t>
  </si>
  <si>
    <t>GASTOS FINANCIEROS</t>
  </si>
  <si>
    <t>PAGO DEVOLUCIONES POR ANTICIPO DE OBRA</t>
  </si>
  <si>
    <t>ADQ. BIENES MUEBLES</t>
  </si>
  <si>
    <t>MAQUINARIA Y EQUIPO</t>
  </si>
  <si>
    <t>1240-100-000-000</t>
  </si>
  <si>
    <t>MOBILIARIO Y EQUIPO DE OFICINA</t>
  </si>
  <si>
    <t>1240-200-000-0000</t>
  </si>
  <si>
    <t>EQUIPO DE COMPUTO</t>
  </si>
  <si>
    <t>1240-500-000-000</t>
  </si>
  <si>
    <t>EQUIPO DE COMUNICACIONES</t>
  </si>
  <si>
    <t>1230-100-000-000</t>
  </si>
  <si>
    <t>EQUIPO DE TRANSPORTE</t>
  </si>
  <si>
    <t>GASTOS DE ADMINSTRACION Y ADQUISICIONES</t>
  </si>
  <si>
    <t>COSTO DE OBRA</t>
  </si>
  <si>
    <t>5000-100-000-000</t>
  </si>
  <si>
    <t>OBRA DIRECTA</t>
  </si>
  <si>
    <t>PROGRAMAS</t>
  </si>
  <si>
    <t>PASIVOS</t>
  </si>
  <si>
    <t>2110-347-000-000</t>
  </si>
  <si>
    <t>GCC COMERCIAL SA DE CV</t>
  </si>
  <si>
    <t xml:space="preserve">    SERVICIOS PERSONALES</t>
  </si>
  <si>
    <t>REMUN. CARÁCTER PERM.</t>
  </si>
  <si>
    <t>6100-100-001-000</t>
  </si>
  <si>
    <t>SUELDOS Y SALARIOS</t>
  </si>
  <si>
    <t>REMUN. CARÁCTER EVENT.</t>
  </si>
  <si>
    <t>6100-100-017-000</t>
  </si>
  <si>
    <t>HONORARIOS ASIMILABLES A SUELDOS</t>
  </si>
  <si>
    <t>REMUN. POR SERV. DE CARACT. SOC.</t>
  </si>
  <si>
    <t>6100-100-006-000</t>
  </si>
  <si>
    <t>PRIMA VACACIONAL</t>
  </si>
  <si>
    <t>6100-100-022-000</t>
  </si>
  <si>
    <t>LIQUIDACIONES</t>
  </si>
  <si>
    <t>6100-100-003-000</t>
  </si>
  <si>
    <t>COMPENSACIONES</t>
  </si>
  <si>
    <t>6100-100-007-000</t>
  </si>
  <si>
    <t>GRATIFICACION ANUAL</t>
  </si>
  <si>
    <t>6100-100-014-000</t>
  </si>
  <si>
    <t>INCENTIVOS</t>
  </si>
  <si>
    <t>6100-100-023-000</t>
  </si>
  <si>
    <t>CAPACITACION</t>
  </si>
  <si>
    <t>6100-100-015-000</t>
  </si>
  <si>
    <t>QUINQUENIO</t>
  </si>
  <si>
    <t>PRESTAC. O PAGOS DE SG. SOCIAL</t>
  </si>
  <si>
    <t>6100-100-002-000</t>
  </si>
  <si>
    <t>DESPENSA</t>
  </si>
  <si>
    <t>6100-100-012-000</t>
  </si>
  <si>
    <t>SEGURIDAD SOCIAL</t>
  </si>
  <si>
    <t>6100-100-004-000</t>
  </si>
  <si>
    <t>SERVICIO MEDICO</t>
  </si>
  <si>
    <t>6100-100-005-000</t>
  </si>
  <si>
    <t>FONDO PROPIO</t>
  </si>
  <si>
    <t>SERVICIOS NO PERSONALES</t>
  </si>
  <si>
    <t>SERVICIOS DE ARRENDAMINETO</t>
  </si>
  <si>
    <t>6100-200-100-002</t>
  </si>
  <si>
    <t>COPIADORA</t>
  </si>
  <si>
    <t>SERVICIOS BASICOS</t>
  </si>
  <si>
    <t>6200-200-300-004</t>
  </si>
  <si>
    <t>HONORARIOS</t>
  </si>
  <si>
    <t>6100-200-300-001</t>
  </si>
  <si>
    <t>TELEFONO</t>
  </si>
  <si>
    <t>SERV. DE INFORMACION Y DIFUSION</t>
  </si>
  <si>
    <t>6100-200-600-001</t>
  </si>
  <si>
    <t>PUBLICIDAD</t>
  </si>
  <si>
    <t>EVENTOS PROMOCION DE OBRA</t>
  </si>
  <si>
    <t>SERV. DE MANT. Y REP.</t>
  </si>
  <si>
    <t>6100-200-400-002</t>
  </si>
  <si>
    <t>MANTENIMIENTO DE VEHICULOS</t>
  </si>
  <si>
    <t>6100-200-400-001</t>
  </si>
  <si>
    <t>MANTENIMIENTO MOBILIARIO Y EQUIPO</t>
  </si>
  <si>
    <t>6100-200-400-005</t>
  </si>
  <si>
    <t>MANTENIMIENTO Y ACTUAL DE SOFTWARE</t>
  </si>
  <si>
    <t>6100-200-500-001</t>
  </si>
  <si>
    <t>MANTENIMIENTO DE EDIFICIO</t>
  </si>
  <si>
    <t>MATERIALES Y SUMINISTROS</t>
  </si>
  <si>
    <t>MATERIALES DE ADMNISTRACION</t>
  </si>
  <si>
    <t>6100-300-001-000</t>
  </si>
  <si>
    <t>PAPELERIA Y ARTICULOS DE OFICINA</t>
  </si>
  <si>
    <t>6100-300-002-000</t>
  </si>
  <si>
    <t>ARTICULOS PARA COMPUTADORA</t>
  </si>
  <si>
    <t>6100-300-010-000</t>
  </si>
  <si>
    <t>IMPRESION DE FORMAS</t>
  </si>
  <si>
    <t>COMBUSTIBLES Y LUBRICANTES</t>
  </si>
  <si>
    <t>6100-300-003-000</t>
  </si>
  <si>
    <t>GASOLINA</t>
  </si>
  <si>
    <t>6100-300-013-000</t>
  </si>
  <si>
    <t>MATERIALES Y SUMINISTROS VARIOS</t>
  </si>
  <si>
    <t>6100-300-006-000</t>
  </si>
  <si>
    <t>ARTICULOS DE LIMPIEZA</t>
  </si>
  <si>
    <t>6100-300-005-000</t>
  </si>
  <si>
    <t>BOTIQUIN</t>
  </si>
  <si>
    <t>6100-300-004-000</t>
  </si>
  <si>
    <t>CONSUMO DE PERSONAL</t>
  </si>
  <si>
    <t>6100-300-022-000</t>
  </si>
  <si>
    <t>VESTUARIO Y UNIFORME</t>
  </si>
  <si>
    <t>6100-300-011-000</t>
  </si>
  <si>
    <t>GASTOS DIVERSOS</t>
  </si>
  <si>
    <t>6100-300-008-000</t>
  </si>
  <si>
    <t>PERIODICO</t>
  </si>
  <si>
    <t>6100-300-007-000</t>
  </si>
  <si>
    <t>CAFETERIA</t>
  </si>
  <si>
    <t>6100-100-013-000</t>
  </si>
  <si>
    <t>VIATICOS</t>
  </si>
  <si>
    <t>SERVICIOS DE SEGUROS</t>
  </si>
  <si>
    <t>6100-400-000-000</t>
  </si>
  <si>
    <t>SEGUROS</t>
  </si>
  <si>
    <t>GASTOS DE OPERACIÓN</t>
  </si>
  <si>
    <t>-</t>
  </si>
  <si>
    <t>5000-000-000-00</t>
  </si>
  <si>
    <t>2110-000-000-000</t>
  </si>
  <si>
    <t>1240-000-000-000</t>
  </si>
  <si>
    <t>2150-100-000-000</t>
  </si>
  <si>
    <t>1240-300-000-000</t>
  </si>
  <si>
    <t>6100-300-015-000</t>
  </si>
  <si>
    <t>ADMISTRATIVO</t>
  </si>
  <si>
    <t>GAS CALEFACCION</t>
  </si>
  <si>
    <t>LAUDOS</t>
  </si>
  <si>
    <t>SERVICIO DE LIMPIEZA</t>
  </si>
  <si>
    <t>OTROS GASTOS</t>
  </si>
  <si>
    <t>DECUENTOS</t>
  </si>
  <si>
    <t>http://www.cum.gob.mx/transparencia/2019_1trim/LETAIPA77FXXIB-2018/PRESUPUESTOEGRESOS2019.xlsx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</si>
</sst>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i/>
      <sz val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</borders>
  <cellStyleXfs count="6">
    <xf numFmtId="0" fontId="0" fillId="0" borderId="0"/>
    <xf numFmtId="44" fontId="3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4" fontId="0" fillId="0" borderId="0" xfId="1" applyFont="1"/>
    <xf numFmtId="44" fontId="1" fillId="2" borderId="1" xfId="1" applyFont="1" applyFill="1" applyBorder="1" applyAlignment="1">
      <alignment horizontal="center" wrapText="1"/>
    </xf>
    <xf numFmtId="0" fontId="4" fillId="0" borderId="0" xfId="0" applyFont="1"/>
    <xf numFmtId="44" fontId="4" fillId="0" borderId="0" xfId="1" applyFont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ont="1"/>
    <xf numFmtId="164" fontId="0" fillId="0" borderId="0" xfId="0" applyNumberFormat="1"/>
    <xf numFmtId="44" fontId="0" fillId="0" borderId="0" xfId="0" applyNumberFormat="1"/>
    <xf numFmtId="0" fontId="0" fillId="0" borderId="0" xfId="0"/>
    <xf numFmtId="0" fontId="7" fillId="0" borderId="0" xfId="4" applyFont="1" applyFill="1" applyBorder="1"/>
    <xf numFmtId="0" fontId="8" fillId="0" borderId="2" xfId="4" applyFont="1" applyBorder="1"/>
    <xf numFmtId="0" fontId="5" fillId="0" borderId="0" xfId="2" applyFill="1" applyAlignment="1">
      <alignment horizontal="left" vertical="center" wrapText="1"/>
    </xf>
    <xf numFmtId="0" fontId="9" fillId="0" borderId="0" xfId="5" applyFill="1" applyBorder="1"/>
    <xf numFmtId="0" fontId="4" fillId="0" borderId="0" xfId="1" applyNumberFormat="1" applyFont="1"/>
    <xf numFmtId="0" fontId="0" fillId="0" borderId="0" xfId="1" applyNumberFormat="1" applyFont="1"/>
    <xf numFmtId="0" fontId="0" fillId="0" borderId="0" xfId="1" applyNumberFormat="1" applyFont="1" applyBorder="1"/>
    <xf numFmtId="0" fontId="6" fillId="0" borderId="0" xfId="3" applyNumberFormat="1" applyFont="1" applyFill="1" applyAlignment="1">
      <alignment vertical="center"/>
    </xf>
    <xf numFmtId="0" fontId="4" fillId="0" borderId="0" xfId="0" applyNumberFormat="1" applyFont="1" applyFill="1"/>
    <xf numFmtId="0" fontId="0" fillId="0" borderId="0" xfId="0" applyNumberFormat="1"/>
    <xf numFmtId="0" fontId="4" fillId="0" borderId="0" xfId="1" applyNumberFormat="1" applyFont="1" applyFill="1"/>
    <xf numFmtId="0" fontId="0" fillId="0" borderId="0" xfId="0" applyNumberFormat="1" applyFill="1"/>
    <xf numFmtId="0" fontId="4" fillId="0" borderId="0" xfId="1" applyNumberFormat="1" applyFont="1" applyFill="1" applyAlignment="1">
      <alignment vertical="center"/>
    </xf>
    <xf numFmtId="0" fontId="3" fillId="0" borderId="0" xfId="1" applyNumberFormat="1" applyFont="1"/>
    <xf numFmtId="0" fontId="0" fillId="0" borderId="0" xfId="1" applyNumberFormat="1" applyFont="1" applyFill="1"/>
    <xf numFmtId="0" fontId="4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6">
    <cellStyle name="Hipervínculo" xfId="5" builtinId="8"/>
    <cellStyle name="Moneda" xfId="1" builtinId="4"/>
    <cellStyle name="Moneda 2" xfId="3"/>
    <cellStyle name="Normal" xfId="0" builtinId="0"/>
    <cellStyle name="Normal 2" xfId="2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um.gob.mx/transparencia/2019_1trim/LETAIPA77FXXIB-2018/PRESUPUESTOEGRESOS2019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topLeftCell="A2" workbookViewId="0">
      <selection activeCell="A6" sqref="A6:I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9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30" t="s">
        <v>23</v>
      </c>
      <c r="B6" s="31"/>
      <c r="C6" s="31"/>
      <c r="D6" s="31"/>
      <c r="E6" s="31"/>
      <c r="F6" s="31"/>
      <c r="G6" s="31"/>
      <c r="H6" s="31"/>
      <c r="I6" s="31"/>
    </row>
    <row r="7" spans="1:9" ht="26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>
      <c r="A8">
        <v>2019</v>
      </c>
      <c r="B8" s="7">
        <v>43466</v>
      </c>
      <c r="C8" s="7">
        <v>43555</v>
      </c>
      <c r="D8">
        <v>1</v>
      </c>
      <c r="E8" s="17" t="s">
        <v>173</v>
      </c>
      <c r="F8" t="s">
        <v>167</v>
      </c>
      <c r="G8" s="7">
        <v>43579</v>
      </c>
      <c r="H8" s="7">
        <v>43555</v>
      </c>
    </row>
    <row r="9" spans="1:9">
      <c r="E9" s="17"/>
    </row>
    <row r="10" spans="1:9">
      <c r="E10" s="9"/>
    </row>
    <row r="11" spans="1:9">
      <c r="E11" s="9"/>
    </row>
    <row r="12" spans="1:9">
      <c r="E12" s="9"/>
    </row>
    <row r="13" spans="1:9">
      <c r="E13" s="9"/>
    </row>
    <row r="14" spans="1:9">
      <c r="E14" s="9"/>
    </row>
    <row r="15" spans="1:9">
      <c r="E15" s="9"/>
    </row>
    <row r="16" spans="1:9">
      <c r="E16" s="9"/>
    </row>
    <row r="17" spans="5:5">
      <c r="E17" s="9"/>
    </row>
    <row r="18" spans="5:5">
      <c r="E18" s="9"/>
    </row>
    <row r="19" spans="5:5">
      <c r="E19" s="9"/>
    </row>
    <row r="20" spans="5:5">
      <c r="E20" s="9"/>
    </row>
    <row r="21" spans="5:5">
      <c r="E21" s="9"/>
    </row>
    <row r="22" spans="5:5">
      <c r="E22" s="9"/>
    </row>
    <row r="23" spans="5:5">
      <c r="E23" s="9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8"/>
  <sheetViews>
    <sheetView topLeftCell="A3" workbookViewId="0">
      <selection activeCell="D77" sqref="D77"/>
    </sheetView>
  </sheetViews>
  <sheetFormatPr baseColWidth="10" defaultColWidth="9.140625" defaultRowHeight="15"/>
  <cols>
    <col min="1" max="1" width="22" customWidth="1"/>
    <col min="2" max="2" width="29.28515625" bestFit="1" customWidth="1"/>
    <col min="3" max="3" width="43.140625" style="3" bestFit="1" customWidth="1"/>
    <col min="4" max="4" width="24.7109375" style="3" bestFit="1" customWidth="1"/>
    <col min="5" max="5" width="29.28515625" style="3" bestFit="1" customWidth="1"/>
    <col min="6" max="8" width="15.140625" style="3" bestFit="1" customWidth="1"/>
    <col min="9" max="9" width="14.140625" style="3" bestFit="1" customWidth="1"/>
    <col min="10" max="12" width="9.140625" style="3"/>
  </cols>
  <sheetData>
    <row r="1" spans="1:9" hidden="1">
      <c r="B1" t="s">
        <v>11</v>
      </c>
      <c r="C1" s="3" t="s">
        <v>11</v>
      </c>
      <c r="D1" s="3" t="s">
        <v>33</v>
      </c>
      <c r="E1" s="3" t="s">
        <v>33</v>
      </c>
      <c r="F1" s="3" t="s">
        <v>33</v>
      </c>
      <c r="G1" s="3" t="s">
        <v>33</v>
      </c>
      <c r="H1" s="3" t="s">
        <v>33</v>
      </c>
      <c r="I1" s="3" t="s">
        <v>33</v>
      </c>
    </row>
    <row r="2" spans="1:9" hidden="1">
      <c r="B2" t="s">
        <v>34</v>
      </c>
      <c r="C2" s="3" t="s">
        <v>35</v>
      </c>
      <c r="D2" s="3" t="s">
        <v>36</v>
      </c>
      <c r="E2" s="3" t="s">
        <v>37</v>
      </c>
      <c r="F2" s="3" t="s">
        <v>38</v>
      </c>
      <c r="G2" s="3" t="s">
        <v>39</v>
      </c>
      <c r="H2" s="3" t="s">
        <v>40</v>
      </c>
      <c r="I2" s="3" t="s">
        <v>41</v>
      </c>
    </row>
    <row r="3" spans="1:9" ht="30">
      <c r="A3" s="1" t="s">
        <v>42</v>
      </c>
      <c r="B3" s="1" t="s">
        <v>43</v>
      </c>
      <c r="C3" s="4" t="s">
        <v>44</v>
      </c>
      <c r="D3" s="4" t="s">
        <v>45</v>
      </c>
      <c r="E3" s="4" t="s">
        <v>46</v>
      </c>
      <c r="F3" s="4" t="s">
        <v>47</v>
      </c>
      <c r="G3" s="4" t="s">
        <v>48</v>
      </c>
      <c r="H3" s="4" t="s">
        <v>49</v>
      </c>
      <c r="I3" s="4" t="s">
        <v>50</v>
      </c>
    </row>
    <row r="4" spans="1:9" s="8" customFormat="1">
      <c r="A4" s="8">
        <v>1</v>
      </c>
      <c r="B4" s="8" t="s">
        <v>160</v>
      </c>
      <c r="C4" s="5" t="s">
        <v>74</v>
      </c>
      <c r="D4" s="18">
        <f>SUM(D17+D9+D7+D5)</f>
        <v>32634870.230000004</v>
      </c>
      <c r="G4" s="21">
        <v>5459670.8099999996</v>
      </c>
      <c r="H4" s="21">
        <v>5459670.8099999996</v>
      </c>
    </row>
    <row r="5" spans="1:9" s="8" customFormat="1">
      <c r="A5" s="8">
        <v>1.1000000000000001</v>
      </c>
      <c r="B5" s="8" t="s">
        <v>160</v>
      </c>
      <c r="C5" s="5" t="s">
        <v>75</v>
      </c>
      <c r="D5" s="18">
        <v>10992637.99</v>
      </c>
      <c r="G5" s="18">
        <f>G6</f>
        <v>2245541.4700000002</v>
      </c>
      <c r="H5" s="18">
        <f>H6</f>
        <v>2245541.4700000002</v>
      </c>
    </row>
    <row r="6" spans="1:9" s="8" customFormat="1">
      <c r="B6" s="8" t="s">
        <v>76</v>
      </c>
      <c r="C6" s="8" t="s">
        <v>77</v>
      </c>
      <c r="D6" s="19">
        <v>10992637.99</v>
      </c>
      <c r="G6" s="19">
        <v>2245541.4700000002</v>
      </c>
      <c r="H6" s="19">
        <v>2245541.4700000002</v>
      </c>
    </row>
    <row r="7" spans="1:9" s="8" customFormat="1">
      <c r="B7" s="8" t="s">
        <v>160</v>
      </c>
      <c r="C7" s="5" t="s">
        <v>78</v>
      </c>
      <c r="D7" s="18">
        <f>SUM(D8)</f>
        <v>150000</v>
      </c>
      <c r="G7" s="18">
        <v>0</v>
      </c>
      <c r="H7" s="18">
        <v>0</v>
      </c>
    </row>
    <row r="8" spans="1:9" s="8" customFormat="1">
      <c r="B8" s="8" t="s">
        <v>79</v>
      </c>
      <c r="C8" s="8" t="s">
        <v>80</v>
      </c>
      <c r="D8" s="19">
        <v>150000</v>
      </c>
      <c r="G8" s="19">
        <v>0</v>
      </c>
      <c r="H8" s="19">
        <v>0</v>
      </c>
    </row>
    <row r="9" spans="1:9" s="8" customFormat="1">
      <c r="A9" s="8">
        <v>1.2</v>
      </c>
      <c r="B9" s="8" t="s">
        <v>160</v>
      </c>
      <c r="C9" s="5" t="s">
        <v>81</v>
      </c>
      <c r="D9" s="18">
        <f>SUM(D10:D16)</f>
        <v>10444365.940000001</v>
      </c>
      <c r="G9" s="18">
        <f>SUM(G10:G16)</f>
        <v>1666819.77</v>
      </c>
      <c r="H9" s="18">
        <f>SUM(H10:H16)</f>
        <v>1666819.77</v>
      </c>
    </row>
    <row r="10" spans="1:9" s="8" customFormat="1">
      <c r="B10" s="8" t="s">
        <v>82</v>
      </c>
      <c r="C10" s="10" t="s">
        <v>83</v>
      </c>
      <c r="D10" s="19">
        <v>251940.83000000002</v>
      </c>
      <c r="G10" s="19">
        <v>22157.57</v>
      </c>
      <c r="H10" s="19">
        <v>22157.57</v>
      </c>
    </row>
    <row r="11" spans="1:9" s="8" customFormat="1">
      <c r="B11" s="8" t="s">
        <v>84</v>
      </c>
      <c r="C11" s="8" t="s">
        <v>85</v>
      </c>
      <c r="D11" s="19">
        <v>1200000</v>
      </c>
      <c r="G11" s="19">
        <v>141232.07</v>
      </c>
      <c r="H11" s="19">
        <v>141232.07</v>
      </c>
    </row>
    <row r="12" spans="1:9" s="8" customFormat="1">
      <c r="B12" s="8" t="s">
        <v>86</v>
      </c>
      <c r="C12" s="8" t="s">
        <v>87</v>
      </c>
      <c r="D12" s="19">
        <v>3526719.01</v>
      </c>
      <c r="G12" s="19">
        <v>653950</v>
      </c>
      <c r="H12" s="19">
        <v>653950</v>
      </c>
    </row>
    <row r="13" spans="1:9" s="8" customFormat="1">
      <c r="B13" s="8" t="s">
        <v>88</v>
      </c>
      <c r="C13" s="8" t="s">
        <v>89</v>
      </c>
      <c r="D13" s="19">
        <v>2094793.18</v>
      </c>
      <c r="G13" s="19">
        <v>394239.52</v>
      </c>
      <c r="H13" s="19">
        <v>394239.52</v>
      </c>
    </row>
    <row r="14" spans="1:9" s="8" customFormat="1">
      <c r="B14" s="8" t="s">
        <v>90</v>
      </c>
      <c r="C14" s="8" t="s">
        <v>91</v>
      </c>
      <c r="D14" s="19">
        <v>1588186.87</v>
      </c>
      <c r="G14" s="19">
        <v>156587.45000000001</v>
      </c>
      <c r="H14" s="19">
        <v>156587.45000000001</v>
      </c>
    </row>
    <row r="15" spans="1:9" s="8" customFormat="1">
      <c r="B15" s="8" t="s">
        <v>92</v>
      </c>
      <c r="C15" s="8" t="s">
        <v>93</v>
      </c>
      <c r="D15" s="19">
        <v>500000</v>
      </c>
      <c r="G15" s="19">
        <v>0</v>
      </c>
      <c r="H15" s="19">
        <v>0</v>
      </c>
    </row>
    <row r="16" spans="1:9" s="8" customFormat="1">
      <c r="B16" s="8" t="s">
        <v>94</v>
      </c>
      <c r="C16" s="8" t="s">
        <v>95</v>
      </c>
      <c r="D16" s="19">
        <v>1282726.05</v>
      </c>
      <c r="G16" s="19">
        <v>298653.15999999997</v>
      </c>
      <c r="H16" s="19">
        <v>298653.15999999997</v>
      </c>
    </row>
    <row r="17" spans="1:8" s="8" customFormat="1">
      <c r="A17" s="8">
        <v>1.3</v>
      </c>
      <c r="C17" s="5" t="s">
        <v>96</v>
      </c>
      <c r="D17" s="18">
        <f>SUM(D18:D23)</f>
        <v>11047866.300000001</v>
      </c>
      <c r="G17" s="18">
        <f>SUM(G18:G22)</f>
        <v>1547309.5699999998</v>
      </c>
      <c r="H17" s="18">
        <f>SUM(H18:H22)</f>
        <v>1547309.5699999998</v>
      </c>
    </row>
    <row r="18" spans="1:8" s="8" customFormat="1">
      <c r="B18" s="8" t="s">
        <v>97</v>
      </c>
      <c r="C18" s="8" t="s">
        <v>98</v>
      </c>
      <c r="D18" s="19">
        <v>1857892.22</v>
      </c>
      <c r="G18" s="19">
        <v>448949.34</v>
      </c>
      <c r="H18" s="19">
        <v>448949.34</v>
      </c>
    </row>
    <row r="19" spans="1:8" s="8" customFormat="1">
      <c r="B19" s="8" t="s">
        <v>99</v>
      </c>
      <c r="C19" s="8" t="s">
        <v>100</v>
      </c>
      <c r="D19" s="19">
        <v>1857892.22</v>
      </c>
      <c r="G19" s="19">
        <v>449132.39</v>
      </c>
      <c r="H19" s="19">
        <v>449132.39</v>
      </c>
    </row>
    <row r="20" spans="1:8" s="8" customFormat="1">
      <c r="B20" s="8" t="s">
        <v>101</v>
      </c>
      <c r="C20" s="8" t="s">
        <v>102</v>
      </c>
      <c r="D20" s="19">
        <v>1685904.91</v>
      </c>
      <c r="G20" s="19">
        <v>343962.21</v>
      </c>
      <c r="H20" s="19">
        <v>343962.21</v>
      </c>
    </row>
    <row r="21" spans="1:8" s="8" customFormat="1">
      <c r="B21" s="8" t="s">
        <v>103</v>
      </c>
      <c r="C21" s="8" t="s">
        <v>104</v>
      </c>
      <c r="D21" s="19">
        <v>1546176.95</v>
      </c>
      <c r="G21" s="19">
        <v>297665.63</v>
      </c>
      <c r="H21" s="19">
        <v>297665.63</v>
      </c>
    </row>
    <row r="22" spans="1:8" s="8" customFormat="1">
      <c r="B22" s="8" t="s">
        <v>51</v>
      </c>
      <c r="C22" s="8" t="s">
        <v>52</v>
      </c>
      <c r="D22" s="19">
        <v>100000</v>
      </c>
      <c r="G22" s="19">
        <v>7600</v>
      </c>
      <c r="H22" s="19">
        <v>7600</v>
      </c>
    </row>
    <row r="23" spans="1:8" s="13" customFormat="1">
      <c r="C23" s="13" t="s">
        <v>169</v>
      </c>
      <c r="D23" s="19">
        <v>4000000</v>
      </c>
      <c r="G23" s="19">
        <v>0</v>
      </c>
      <c r="H23" s="19">
        <v>0</v>
      </c>
    </row>
    <row r="24" spans="1:8" s="8" customFormat="1">
      <c r="A24" s="8">
        <v>2</v>
      </c>
      <c r="C24" s="5" t="s">
        <v>105</v>
      </c>
      <c r="D24" s="18">
        <v>3708241.38</v>
      </c>
      <c r="G24" s="22">
        <v>193605.61</v>
      </c>
      <c r="H24" s="22">
        <v>193605.61</v>
      </c>
    </row>
    <row r="25" spans="1:8" s="8" customFormat="1">
      <c r="A25" s="8">
        <v>2.1</v>
      </c>
      <c r="B25" s="8" t="s">
        <v>160</v>
      </c>
      <c r="C25" s="5" t="s">
        <v>106</v>
      </c>
      <c r="D25" s="18">
        <f>D26</f>
        <v>77759.8</v>
      </c>
      <c r="G25" s="18">
        <f>G26</f>
        <v>9222</v>
      </c>
      <c r="H25" s="18">
        <f>H26</f>
        <v>9222</v>
      </c>
    </row>
    <row r="26" spans="1:8" s="8" customFormat="1">
      <c r="B26" s="8" t="s">
        <v>107</v>
      </c>
      <c r="C26" s="8" t="s">
        <v>108</v>
      </c>
      <c r="D26" s="19">
        <v>77759.8</v>
      </c>
      <c r="G26" s="19">
        <v>9222</v>
      </c>
      <c r="H26" s="19">
        <v>9222</v>
      </c>
    </row>
    <row r="27" spans="1:8" s="8" customFormat="1">
      <c r="A27" s="8">
        <v>2.2000000000000002</v>
      </c>
      <c r="C27" s="5" t="s">
        <v>109</v>
      </c>
      <c r="D27" s="18">
        <f>D28+D29+D30</f>
        <v>770600</v>
      </c>
      <c r="G27" s="18">
        <f>G28+G29</f>
        <v>65934</v>
      </c>
      <c r="H27" s="18">
        <f>H28+H29</f>
        <v>65934</v>
      </c>
    </row>
    <row r="28" spans="1:8" s="8" customFormat="1">
      <c r="B28" s="8" t="s">
        <v>110</v>
      </c>
      <c r="C28" s="8" t="s">
        <v>111</v>
      </c>
      <c r="D28" s="19">
        <v>360000</v>
      </c>
      <c r="G28" s="19">
        <v>52200</v>
      </c>
      <c r="H28" s="19">
        <v>52200</v>
      </c>
    </row>
    <row r="29" spans="1:8" s="8" customFormat="1">
      <c r="B29" s="8" t="s">
        <v>112</v>
      </c>
      <c r="C29" s="8" t="s">
        <v>113</v>
      </c>
      <c r="D29" s="19">
        <v>155000</v>
      </c>
      <c r="G29" s="19">
        <v>13734</v>
      </c>
      <c r="H29" s="19">
        <v>13734</v>
      </c>
    </row>
    <row r="30" spans="1:8" s="13" customFormat="1">
      <c r="C30" s="14" t="s">
        <v>170</v>
      </c>
      <c r="D30" s="20">
        <v>255600</v>
      </c>
      <c r="G30" s="19">
        <v>0</v>
      </c>
      <c r="H30" s="19">
        <v>0</v>
      </c>
    </row>
    <row r="31" spans="1:8" s="8" customFormat="1">
      <c r="A31" s="8">
        <v>2.2999999999999998</v>
      </c>
      <c r="B31" s="8" t="s">
        <v>160</v>
      </c>
      <c r="C31" s="5" t="s">
        <v>114</v>
      </c>
      <c r="D31" s="18">
        <f>SUM(D32:D33)</f>
        <v>1300000</v>
      </c>
      <c r="G31" s="18">
        <f>SUM(G32:G33)</f>
        <v>17511.62</v>
      </c>
      <c r="H31" s="18">
        <f>SUM(H32:H33)</f>
        <v>17511.62</v>
      </c>
    </row>
    <row r="32" spans="1:8" s="8" customFormat="1">
      <c r="B32" s="8" t="s">
        <v>115</v>
      </c>
      <c r="C32" s="8" t="s">
        <v>116</v>
      </c>
      <c r="D32" s="19">
        <v>300000</v>
      </c>
      <c r="G32" s="23">
        <v>2513.7199999999998</v>
      </c>
      <c r="H32" s="23">
        <v>2513.7199999999998</v>
      </c>
    </row>
    <row r="33" spans="1:8" s="8" customFormat="1">
      <c r="B33" s="8" t="s">
        <v>166</v>
      </c>
      <c r="C33" s="8" t="s">
        <v>117</v>
      </c>
      <c r="D33" s="19">
        <v>1000000</v>
      </c>
      <c r="G33" s="23">
        <v>14997.9</v>
      </c>
      <c r="H33" s="23">
        <v>14997.9</v>
      </c>
    </row>
    <row r="34" spans="1:8" s="8" customFormat="1">
      <c r="A34" s="8">
        <v>2.4</v>
      </c>
      <c r="B34" s="8" t="s">
        <v>160</v>
      </c>
      <c r="C34" s="5" t="s">
        <v>118</v>
      </c>
      <c r="D34" s="18">
        <f>SUM(D35:D38)</f>
        <v>1559881.58</v>
      </c>
      <c r="G34" s="18">
        <f>SUM(G35:G38)</f>
        <v>100937.99</v>
      </c>
      <c r="H34" s="18">
        <f>SUM(H35:H38)</f>
        <v>100937.99</v>
      </c>
    </row>
    <row r="35" spans="1:8" s="8" customFormat="1">
      <c r="B35" s="8" t="s">
        <v>119</v>
      </c>
      <c r="C35" s="8" t="s">
        <v>120</v>
      </c>
      <c r="D35" s="19">
        <v>495082.16</v>
      </c>
      <c r="G35" s="19">
        <v>73757.850000000006</v>
      </c>
      <c r="H35" s="19">
        <v>73757.850000000006</v>
      </c>
    </row>
    <row r="36" spans="1:8" s="8" customFormat="1">
      <c r="B36" s="8" t="s">
        <v>121</v>
      </c>
      <c r="C36" s="8" t="s">
        <v>122</v>
      </c>
      <c r="D36" s="19">
        <v>64799.42</v>
      </c>
      <c r="G36" s="19">
        <v>0</v>
      </c>
      <c r="H36" s="19">
        <v>0</v>
      </c>
    </row>
    <row r="37" spans="1:8" s="8" customFormat="1">
      <c r="B37" s="8" t="s">
        <v>123</v>
      </c>
      <c r="C37" s="8" t="s">
        <v>124</v>
      </c>
      <c r="D37" s="19">
        <v>300000</v>
      </c>
      <c r="G37" s="19">
        <v>5011.2</v>
      </c>
      <c r="H37" s="19">
        <v>5011.2</v>
      </c>
    </row>
    <row r="38" spans="1:8" s="8" customFormat="1">
      <c r="B38" s="8" t="s">
        <v>125</v>
      </c>
      <c r="C38" s="8" t="s">
        <v>126</v>
      </c>
      <c r="D38" s="19">
        <v>700000</v>
      </c>
      <c r="G38" s="19">
        <v>22168.94</v>
      </c>
      <c r="H38" s="19">
        <v>22168.94</v>
      </c>
    </row>
    <row r="39" spans="1:8" s="8" customFormat="1">
      <c r="A39" s="8">
        <v>3</v>
      </c>
      <c r="B39" s="8" t="s">
        <v>160</v>
      </c>
      <c r="C39" s="5" t="s">
        <v>127</v>
      </c>
      <c r="D39" s="18">
        <v>2774870.4699999997</v>
      </c>
      <c r="G39" s="22">
        <v>2774870</v>
      </c>
      <c r="H39" s="22">
        <v>2774870</v>
      </c>
    </row>
    <row r="40" spans="1:8" s="8" customFormat="1">
      <c r="A40" s="8">
        <v>3.1</v>
      </c>
      <c r="B40" s="8" t="s">
        <v>128</v>
      </c>
      <c r="C40" s="15" t="s">
        <v>128</v>
      </c>
      <c r="D40" s="18">
        <f>SUM(D41:D43)</f>
        <v>529026.81000000006</v>
      </c>
      <c r="G40" s="18">
        <f>SUM(G41:G43)</f>
        <v>44272.61</v>
      </c>
      <c r="H40" s="18">
        <f>SUM(H41:H43)</f>
        <v>44272.61</v>
      </c>
    </row>
    <row r="41" spans="1:8" s="8" customFormat="1">
      <c r="B41" s="8" t="s">
        <v>129</v>
      </c>
      <c r="C41" s="8" t="s">
        <v>130</v>
      </c>
      <c r="D41" s="19">
        <v>214324.63</v>
      </c>
      <c r="G41" s="19">
        <v>4850</v>
      </c>
      <c r="H41" s="19">
        <v>4850</v>
      </c>
    </row>
    <row r="42" spans="1:8" s="8" customFormat="1">
      <c r="B42" s="8" t="s">
        <v>131</v>
      </c>
      <c r="C42" s="8" t="s">
        <v>132</v>
      </c>
      <c r="D42" s="19">
        <v>141712.58000000002</v>
      </c>
      <c r="G42" s="19">
        <v>14712.61</v>
      </c>
      <c r="H42" s="19">
        <v>14712.61</v>
      </c>
    </row>
    <row r="43" spans="1:8" s="8" customFormat="1">
      <c r="B43" s="8" t="s">
        <v>133</v>
      </c>
      <c r="C43" s="8" t="s">
        <v>134</v>
      </c>
      <c r="D43" s="19">
        <v>172989.6</v>
      </c>
      <c r="E43" s="11"/>
      <c r="G43" s="19">
        <v>24710</v>
      </c>
      <c r="H43" s="19">
        <v>24710</v>
      </c>
    </row>
    <row r="44" spans="1:8" s="8" customFormat="1">
      <c r="D44" s="19"/>
      <c r="G44" s="23"/>
      <c r="H44" s="23"/>
    </row>
    <row r="45" spans="1:8" s="8" customFormat="1">
      <c r="A45" s="8">
        <v>3.2</v>
      </c>
      <c r="B45" s="8" t="s">
        <v>160</v>
      </c>
      <c r="C45" s="5" t="s">
        <v>135</v>
      </c>
      <c r="D45" s="18">
        <f>SUM(D46:D47)</f>
        <v>1385325.44</v>
      </c>
      <c r="G45" s="18">
        <f>SUM(G46:G47)</f>
        <v>122007.79</v>
      </c>
      <c r="H45" s="18">
        <f>SUM(H46:H47)</f>
        <v>122007.79</v>
      </c>
    </row>
    <row r="46" spans="1:8" s="8" customFormat="1">
      <c r="B46" s="8" t="s">
        <v>136</v>
      </c>
      <c r="C46" s="8" t="s">
        <v>137</v>
      </c>
      <c r="D46" s="19">
        <v>1337325.44</v>
      </c>
      <c r="G46" s="19">
        <v>122007.79</v>
      </c>
      <c r="H46" s="19">
        <v>122007.79</v>
      </c>
    </row>
    <row r="47" spans="1:8" s="8" customFormat="1">
      <c r="B47" s="8" t="s">
        <v>138</v>
      </c>
      <c r="C47" s="14" t="s">
        <v>168</v>
      </c>
      <c r="D47" s="20">
        <v>48000</v>
      </c>
      <c r="G47" s="19">
        <v>0</v>
      </c>
      <c r="H47" s="19">
        <v>0</v>
      </c>
    </row>
    <row r="48" spans="1:8" s="8" customFormat="1">
      <c r="D48" s="19"/>
      <c r="G48" s="23"/>
      <c r="H48" s="23"/>
    </row>
    <row r="49" spans="1:8" s="8" customFormat="1">
      <c r="A49" s="8">
        <v>3.3</v>
      </c>
      <c r="C49" s="5" t="s">
        <v>139</v>
      </c>
      <c r="D49" s="18">
        <f>SUM(D50:D57)</f>
        <v>610518.22</v>
      </c>
      <c r="G49" s="18">
        <f>SUM(G50:G57)</f>
        <v>38800.21</v>
      </c>
      <c r="H49" s="18">
        <f>SUM(H50:H57)</f>
        <v>38800.21</v>
      </c>
    </row>
    <row r="50" spans="1:8" s="8" customFormat="1">
      <c r="B50" s="8" t="s">
        <v>140</v>
      </c>
      <c r="C50" s="8" t="s">
        <v>141</v>
      </c>
      <c r="D50" s="19">
        <v>75388.399999999994</v>
      </c>
      <c r="G50" s="19">
        <v>15967.52</v>
      </c>
      <c r="H50" s="19">
        <v>15967.52</v>
      </c>
    </row>
    <row r="51" spans="1:8" s="8" customFormat="1">
      <c r="B51" s="8" t="s">
        <v>142</v>
      </c>
      <c r="C51" s="8" t="s">
        <v>143</v>
      </c>
      <c r="D51" s="19">
        <v>5000</v>
      </c>
      <c r="G51" s="19">
        <v>0</v>
      </c>
      <c r="H51" s="19">
        <v>0</v>
      </c>
    </row>
    <row r="52" spans="1:8" s="8" customFormat="1">
      <c r="B52" s="8" t="s">
        <v>144</v>
      </c>
      <c r="C52" s="8" t="s">
        <v>145</v>
      </c>
      <c r="D52" s="19">
        <v>88771</v>
      </c>
      <c r="G52" s="19">
        <v>6800</v>
      </c>
      <c r="H52" s="19">
        <v>6800</v>
      </c>
    </row>
    <row r="53" spans="1:8" s="8" customFormat="1">
      <c r="B53" s="8" t="s">
        <v>146</v>
      </c>
      <c r="C53" s="8" t="s">
        <v>147</v>
      </c>
      <c r="D53" s="19">
        <v>60000</v>
      </c>
      <c r="G53" s="19">
        <v>0</v>
      </c>
      <c r="H53" s="19">
        <v>0</v>
      </c>
    </row>
    <row r="54" spans="1:8" s="8" customFormat="1">
      <c r="B54" s="8" t="s">
        <v>148</v>
      </c>
      <c r="C54" s="8" t="s">
        <v>149</v>
      </c>
      <c r="D54" s="19">
        <v>80525.440000000002</v>
      </c>
      <c r="G54" s="19">
        <v>10695.59</v>
      </c>
      <c r="H54" s="19">
        <v>10695.59</v>
      </c>
    </row>
    <row r="55" spans="1:8" s="8" customFormat="1">
      <c r="B55" s="8" t="s">
        <v>150</v>
      </c>
      <c r="C55" s="8" t="s">
        <v>151</v>
      </c>
      <c r="D55" s="19">
        <v>8760</v>
      </c>
      <c r="G55" s="19">
        <v>1900</v>
      </c>
      <c r="H55" s="19">
        <v>1900</v>
      </c>
    </row>
    <row r="56" spans="1:8" s="8" customFormat="1">
      <c r="B56" s="8" t="s">
        <v>152</v>
      </c>
      <c r="C56" s="8" t="s">
        <v>153</v>
      </c>
      <c r="D56" s="19">
        <v>92073.38</v>
      </c>
      <c r="G56" s="19">
        <v>3437.1</v>
      </c>
      <c r="H56" s="19">
        <v>3437.1</v>
      </c>
    </row>
    <row r="57" spans="1:8" s="8" customFormat="1">
      <c r="B57" s="8" t="s">
        <v>154</v>
      </c>
      <c r="C57" s="8" t="s">
        <v>155</v>
      </c>
      <c r="D57" s="19">
        <v>200000</v>
      </c>
      <c r="G57" s="19">
        <v>0</v>
      </c>
      <c r="H57" s="19">
        <v>0</v>
      </c>
    </row>
    <row r="58" spans="1:8" s="8" customFormat="1">
      <c r="A58" s="8">
        <v>4</v>
      </c>
      <c r="C58" s="5" t="s">
        <v>156</v>
      </c>
      <c r="D58" s="18">
        <v>250000</v>
      </c>
      <c r="G58" s="24">
        <f>SUM(G59)</f>
        <v>39805.11</v>
      </c>
      <c r="H58" s="24">
        <f>SUM(H59)</f>
        <v>39805.11</v>
      </c>
    </row>
    <row r="59" spans="1:8" s="8" customFormat="1">
      <c r="A59" s="8">
        <v>4.0999999999999996</v>
      </c>
      <c r="B59" s="8" t="s">
        <v>157</v>
      </c>
      <c r="C59" s="8" t="s">
        <v>158</v>
      </c>
      <c r="D59" s="19">
        <v>250000</v>
      </c>
      <c r="G59" s="25">
        <v>39805.11</v>
      </c>
      <c r="H59" s="25">
        <v>39805.11</v>
      </c>
    </row>
    <row r="60" spans="1:8" s="8" customFormat="1">
      <c r="C60" s="5" t="s">
        <v>159</v>
      </c>
      <c r="D60" s="18">
        <v>39117982.079999998</v>
      </c>
      <c r="E60" s="11"/>
      <c r="F60" s="11"/>
      <c r="G60" s="18">
        <v>5898162.1400000006</v>
      </c>
      <c r="H60" s="18">
        <v>5898162.1400000006</v>
      </c>
    </row>
    <row r="61" spans="1:8" s="8" customFormat="1">
      <c r="A61" s="8">
        <v>5.0999999999999996</v>
      </c>
      <c r="B61" s="8" t="s">
        <v>53</v>
      </c>
      <c r="C61" s="5" t="s">
        <v>54</v>
      </c>
      <c r="D61" s="18">
        <v>199080</v>
      </c>
      <c r="G61" s="22">
        <v>29658.720000000001</v>
      </c>
      <c r="H61" s="22">
        <v>29658.720000000001</v>
      </c>
    </row>
    <row r="62" spans="1:8" s="8" customFormat="1">
      <c r="A62" s="8">
        <v>5.3</v>
      </c>
      <c r="B62" s="8" t="s">
        <v>164</v>
      </c>
      <c r="C62" s="5" t="s">
        <v>55</v>
      </c>
      <c r="D62" s="18">
        <v>1000000</v>
      </c>
      <c r="G62" s="26">
        <v>127106.49</v>
      </c>
      <c r="H62" s="26">
        <v>127106.49</v>
      </c>
    </row>
    <row r="63" spans="1:8" s="8" customFormat="1">
      <c r="A63" s="8">
        <v>6</v>
      </c>
      <c r="B63" s="8" t="s">
        <v>163</v>
      </c>
      <c r="C63" s="5" t="s">
        <v>56</v>
      </c>
      <c r="D63" s="18">
        <v>1000000</v>
      </c>
      <c r="G63" s="22">
        <v>0</v>
      </c>
      <c r="H63" s="22">
        <v>0</v>
      </c>
    </row>
    <row r="64" spans="1:8" s="8" customFormat="1">
      <c r="A64" s="8">
        <v>6.1</v>
      </c>
      <c r="B64" s="8" t="s">
        <v>165</v>
      </c>
      <c r="C64" s="8" t="s">
        <v>57</v>
      </c>
      <c r="D64" s="19">
        <v>50000</v>
      </c>
      <c r="G64" s="19">
        <v>0</v>
      </c>
      <c r="H64" s="19">
        <v>0</v>
      </c>
    </row>
    <row r="65" spans="1:9" s="8" customFormat="1">
      <c r="A65" s="8">
        <v>6.2</v>
      </c>
      <c r="B65" s="8" t="s">
        <v>58</v>
      </c>
      <c r="C65" s="8" t="s">
        <v>59</v>
      </c>
      <c r="D65" s="19">
        <v>200000</v>
      </c>
      <c r="G65" s="19">
        <v>0</v>
      </c>
      <c r="H65" s="19">
        <v>0</v>
      </c>
    </row>
    <row r="66" spans="1:9" s="8" customFormat="1">
      <c r="A66" s="8">
        <v>6.3</v>
      </c>
      <c r="B66" s="8" t="s">
        <v>60</v>
      </c>
      <c r="C66" s="8" t="s">
        <v>61</v>
      </c>
      <c r="D66" s="19">
        <v>300000</v>
      </c>
      <c r="G66" s="19">
        <v>0</v>
      </c>
      <c r="H66" s="19">
        <v>0</v>
      </c>
    </row>
    <row r="67" spans="1:9" s="8" customFormat="1">
      <c r="A67" s="8">
        <v>6.4</v>
      </c>
      <c r="B67" s="8" t="s">
        <v>62</v>
      </c>
      <c r="C67" s="8" t="s">
        <v>63</v>
      </c>
      <c r="D67" s="19">
        <v>50000</v>
      </c>
      <c r="G67" s="19">
        <v>0</v>
      </c>
      <c r="H67" s="19">
        <v>0</v>
      </c>
    </row>
    <row r="68" spans="1:9" s="8" customFormat="1">
      <c r="A68" s="8">
        <v>6.5</v>
      </c>
      <c r="B68" s="8" t="s">
        <v>64</v>
      </c>
      <c r="C68" s="8" t="s">
        <v>65</v>
      </c>
      <c r="D68" s="19">
        <v>400000</v>
      </c>
      <c r="G68" s="19">
        <v>0</v>
      </c>
      <c r="H68" s="19">
        <v>0</v>
      </c>
    </row>
    <row r="69" spans="1:9" s="8" customFormat="1">
      <c r="A69" s="8">
        <v>6.6</v>
      </c>
      <c r="C69" s="8" t="s">
        <v>66</v>
      </c>
      <c r="D69" s="18">
        <v>43317062.079999998</v>
      </c>
      <c r="E69" s="11"/>
      <c r="G69" s="18">
        <v>0</v>
      </c>
      <c r="H69" s="18">
        <v>0</v>
      </c>
    </row>
    <row r="70" spans="1:9" s="13" customFormat="1">
      <c r="C70" s="5" t="s">
        <v>171</v>
      </c>
      <c r="D70" s="18">
        <v>2000000</v>
      </c>
      <c r="E70" s="11"/>
      <c r="G70" s="18">
        <v>136129.07</v>
      </c>
      <c r="H70" s="18">
        <v>136129.07</v>
      </c>
    </row>
    <row r="71" spans="1:9" s="13" customFormat="1">
      <c r="C71" s="16" t="s">
        <v>172</v>
      </c>
      <c r="D71" s="19">
        <v>2000000</v>
      </c>
      <c r="E71" s="11"/>
      <c r="G71" s="27">
        <v>136129.07</v>
      </c>
      <c r="H71" s="27">
        <v>136129.07</v>
      </c>
    </row>
    <row r="72" spans="1:9" s="8" customFormat="1">
      <c r="A72" s="8">
        <v>7</v>
      </c>
      <c r="B72" s="8" t="s">
        <v>161</v>
      </c>
      <c r="C72" s="5" t="s">
        <v>67</v>
      </c>
      <c r="D72" s="18">
        <v>80227938</v>
      </c>
      <c r="G72" s="18">
        <f>SUM(G73+G74+G76)</f>
        <v>6533913.8600000003</v>
      </c>
      <c r="H72" s="18">
        <f>SUM(H73+H74+H76)</f>
        <v>6533913.8600000003</v>
      </c>
      <c r="I72" s="12"/>
    </row>
    <row r="73" spans="1:9" s="8" customFormat="1">
      <c r="A73" s="8">
        <v>7.1</v>
      </c>
      <c r="B73" s="8" t="s">
        <v>68</v>
      </c>
      <c r="C73" s="8" t="s">
        <v>69</v>
      </c>
      <c r="D73" s="19">
        <v>21632939.079999998</v>
      </c>
      <c r="G73" s="28">
        <v>6533913.8600000003</v>
      </c>
      <c r="H73" s="28">
        <v>6533913.8600000003</v>
      </c>
    </row>
    <row r="74" spans="1:9" s="8" customFormat="1">
      <c r="A74" s="8">
        <v>7.2</v>
      </c>
      <c r="C74" s="8" t="s">
        <v>70</v>
      </c>
      <c r="D74" s="19">
        <v>58595000</v>
      </c>
      <c r="G74" s="19">
        <v>0</v>
      </c>
      <c r="H74" s="19">
        <v>0</v>
      </c>
    </row>
    <row r="75" spans="1:9" s="8" customFormat="1">
      <c r="A75" s="8">
        <v>8</v>
      </c>
      <c r="B75" s="5" t="s">
        <v>162</v>
      </c>
      <c r="C75" s="5" t="s">
        <v>71</v>
      </c>
      <c r="D75" s="18">
        <v>0</v>
      </c>
      <c r="G75" s="29">
        <f>SUM(G76)</f>
        <v>0</v>
      </c>
      <c r="H75" s="29">
        <f>SUM(H76)</f>
        <v>0</v>
      </c>
    </row>
    <row r="76" spans="1:9" s="8" customFormat="1">
      <c r="A76" s="8">
        <v>8.1</v>
      </c>
      <c r="B76" s="8" t="s">
        <v>72</v>
      </c>
      <c r="C76" s="8" t="s">
        <v>73</v>
      </c>
      <c r="D76" s="19">
        <v>0</v>
      </c>
      <c r="G76" s="28">
        <v>0</v>
      </c>
      <c r="H76" s="28">
        <v>0</v>
      </c>
    </row>
    <row r="77" spans="1:9" s="8" customFormat="1">
      <c r="D77" s="18">
        <f>D60+D61+D62+D63+D72+D70</f>
        <v>123545000.08</v>
      </c>
      <c r="E77" s="11"/>
      <c r="G77" s="18">
        <f>G69+G72+G70+G60+G61+G62</f>
        <v>12724970.280000001</v>
      </c>
      <c r="H77" s="18">
        <f>H69+H72+H70+H60+H61+H62</f>
        <v>12724970.280000001</v>
      </c>
    </row>
    <row r="78" spans="1:9">
      <c r="C78"/>
      <c r="D78" s="6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Tabla_339013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</cp:lastModifiedBy>
  <dcterms:created xsi:type="dcterms:W3CDTF">2018-04-04T15:45:35Z</dcterms:created>
  <dcterms:modified xsi:type="dcterms:W3CDTF">2019-05-01T07:26:01Z</dcterms:modified>
</cp:coreProperties>
</file>